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G8" i="1" s="1"/>
  <c r="E9" i="1"/>
  <c r="E10" i="1"/>
  <c r="E11" i="1"/>
  <c r="E12" i="1"/>
  <c r="E13" i="1"/>
  <c r="G13" i="1" s="1"/>
  <c r="E14" i="1"/>
  <c r="G14" i="1" s="1"/>
  <c r="E15" i="1"/>
  <c r="E16" i="1"/>
  <c r="G16" i="1" s="1"/>
  <c r="E17" i="1"/>
  <c r="G17" i="1" s="1"/>
  <c r="G9" i="1"/>
  <c r="G12" i="1"/>
  <c r="D18" i="1"/>
  <c r="E18" i="1" l="1"/>
  <c r="E19" i="1" s="1"/>
  <c r="D19" i="1" s="1"/>
  <c r="G6" i="1"/>
  <c r="G10" i="1"/>
  <c r="G15" i="1"/>
  <c r="G7" i="1"/>
  <c r="G11" i="1"/>
  <c r="E20" i="1" l="1"/>
  <c r="E4" i="1" s="1"/>
  <c r="G18" i="1"/>
  <c r="G19" i="1"/>
  <c r="D20" i="1"/>
  <c r="G20" i="1" l="1"/>
  <c r="G4" i="1"/>
  <c r="F3" i="1" l="1"/>
  <c r="D4" i="1"/>
</calcChain>
</file>

<file path=xl/sharedStrings.xml><?xml version="1.0" encoding="utf-8"?>
<sst xmlns="http://schemas.openxmlformats.org/spreadsheetml/2006/main" count="23" uniqueCount="23">
  <si>
    <t>Статья расходов</t>
  </si>
  <si>
    <t>кол-во меяцев</t>
  </si>
  <si>
    <t>сумма в год</t>
  </si>
  <si>
    <t>Охрана</t>
  </si>
  <si>
    <t>Вывоз бытовых отходов</t>
  </si>
  <si>
    <t>Обслуживание шлагбаум</t>
  </si>
  <si>
    <t>Водоснабжение</t>
  </si>
  <si>
    <t>услуги бухгалтера, председателя</t>
  </si>
  <si>
    <t>Юридическое сопровождение</t>
  </si>
  <si>
    <t>Содержание инженерных сетей</t>
  </si>
  <si>
    <t>Банковское обслуживание</t>
  </si>
  <si>
    <t>Чистка дорог (зима)</t>
  </si>
  <si>
    <t>Налоги</t>
  </si>
  <si>
    <t xml:space="preserve">Средняя стоимость в месяц </t>
  </si>
  <si>
    <t>Инфляция в год 7%</t>
  </si>
  <si>
    <t>Обработка территории от клещей</t>
  </si>
  <si>
    <t>Средняя стоимость за 1 м2, в месяц</t>
  </si>
  <si>
    <t>Смета расходов на содержание общего имущества на 2019 год по статьям затрат.</t>
  </si>
  <si>
    <t>Итого по основным платежам</t>
  </si>
  <si>
    <t>Резерв неплатежей 10% в месяц</t>
  </si>
  <si>
    <t>Электроэнергия</t>
  </si>
  <si>
    <t xml:space="preserve">Количество м2 собственников </t>
  </si>
  <si>
    <t>Расходы на содержание на 2020-21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</si>
</sst>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164" fontId="0" fillId="0" borderId="4" xfId="0" applyNumberForma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164" fontId="0" fillId="0" borderId="6" xfId="0" applyNumberForma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9" fontId="0" fillId="0" borderId="9" xfId="0" applyNumberFormat="1" applyBorder="1" applyAlignment="1">
      <alignment horizontal="center" vertical="center" wrapText="1" shrinkToFit="1"/>
    </xf>
    <xf numFmtId="9" fontId="0" fillId="0" borderId="10" xfId="0" applyNumberFormat="1" applyBorder="1" applyAlignment="1">
      <alignment horizontal="center" vertical="center" wrapText="1" shrinkToFit="1"/>
    </xf>
    <xf numFmtId="164" fontId="0" fillId="0" borderId="11" xfId="0" applyNumberFormat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 wrapText="1" shrinkToFit="1"/>
    </xf>
    <xf numFmtId="164" fontId="0" fillId="0" borderId="13" xfId="0" applyNumberFormat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5" fontId="0" fillId="2" borderId="14" xfId="0" applyNumberFormat="1" applyFill="1" applyBorder="1" applyAlignment="1">
      <alignment horizontal="center" vertical="center" wrapText="1" shrinkToFit="1"/>
    </xf>
    <xf numFmtId="165" fontId="0" fillId="2" borderId="15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workbookViewId="0">
      <selection activeCell="F3" sqref="F3"/>
    </sheetView>
  </sheetViews>
  <sheetFormatPr defaultColWidth="9.109375" defaultRowHeight="14.4" x14ac:dyDescent="0.3"/>
  <cols>
    <col min="1" max="1" width="24.33203125" style="1" bestFit="1" customWidth="1"/>
    <col min="2" max="2" width="13.77734375" style="1" bestFit="1" customWidth="1"/>
    <col min="3" max="3" width="4.44140625" style="1" bestFit="1" customWidth="1"/>
    <col min="4" max="4" width="17.88671875" style="1" bestFit="1" customWidth="1"/>
    <col min="5" max="5" width="12.21875" style="1" bestFit="1" customWidth="1"/>
    <col min="6" max="6" width="17.77734375" style="1" bestFit="1" customWidth="1"/>
    <col min="7" max="7" width="17.88671875" style="1" bestFit="1" customWidth="1"/>
    <col min="8" max="16384" width="9.109375" style="1"/>
  </cols>
  <sheetData>
    <row r="2" spans="1:7" x14ac:dyDescent="0.3">
      <c r="A2" s="22" t="s">
        <v>17</v>
      </c>
      <c r="B2" s="22"/>
      <c r="C2" s="22"/>
      <c r="D2" s="22"/>
      <c r="E2" s="22"/>
    </row>
    <row r="3" spans="1:7" x14ac:dyDescent="0.3">
      <c r="F3" s="21">
        <f>F4*G4</f>
        <v>263678.60200000001</v>
      </c>
    </row>
    <row r="4" spans="1:7" ht="28.8" x14ac:dyDescent="0.3">
      <c r="A4" s="3" t="s">
        <v>22</v>
      </c>
      <c r="B4" s="3"/>
      <c r="C4" s="3"/>
      <c r="D4" s="2">
        <f>F4*G4</f>
        <v>263678.60200000001</v>
      </c>
      <c r="E4" s="2">
        <f>SUM(E18:E20)</f>
        <v>3164143.2240000004</v>
      </c>
      <c r="F4" s="2">
        <v>151427</v>
      </c>
      <c r="G4" s="3">
        <f>SUM(G6:G17,G19:G20)</f>
        <v>1.7412918568022877</v>
      </c>
    </row>
    <row r="5" spans="1:7" ht="28.8" x14ac:dyDescent="0.3">
      <c r="A5" s="3" t="s">
        <v>0</v>
      </c>
      <c r="B5" s="3" t="s">
        <v>1</v>
      </c>
      <c r="C5" s="3"/>
      <c r="D5" s="3" t="s">
        <v>13</v>
      </c>
      <c r="E5" s="3" t="s">
        <v>2</v>
      </c>
      <c r="F5" s="3" t="s">
        <v>21</v>
      </c>
      <c r="G5" s="3" t="s">
        <v>16</v>
      </c>
    </row>
    <row r="6" spans="1:7" x14ac:dyDescent="0.3">
      <c r="A6" s="3" t="s">
        <v>3</v>
      </c>
      <c r="B6" s="3">
        <v>12</v>
      </c>
      <c r="C6" s="3"/>
      <c r="D6" s="2">
        <v>62000</v>
      </c>
      <c r="E6" s="2">
        <f>B6*D6</f>
        <v>744000</v>
      </c>
      <c r="F6" s="2">
        <v>151427</v>
      </c>
      <c r="G6" s="3">
        <f>E6/F6/B6</f>
        <v>0.40943821115124779</v>
      </c>
    </row>
    <row r="7" spans="1:7" x14ac:dyDescent="0.3">
      <c r="A7" s="3" t="s">
        <v>20</v>
      </c>
      <c r="B7" s="3">
        <v>12</v>
      </c>
      <c r="C7" s="3"/>
      <c r="D7" s="2">
        <v>12000</v>
      </c>
      <c r="E7" s="2">
        <f t="shared" ref="E7:E17" si="0">B7*D7</f>
        <v>144000</v>
      </c>
      <c r="F7" s="2">
        <v>151427</v>
      </c>
      <c r="G7" s="3">
        <f>E7/F7/B7</f>
        <v>7.9246105384112475E-2</v>
      </c>
    </row>
    <row r="8" spans="1:7" x14ac:dyDescent="0.3">
      <c r="A8" s="3" t="s">
        <v>6</v>
      </c>
      <c r="B8" s="3">
        <v>12</v>
      </c>
      <c r="C8" s="3"/>
      <c r="D8" s="2">
        <v>48026</v>
      </c>
      <c r="E8" s="2">
        <f t="shared" si="0"/>
        <v>576312</v>
      </c>
      <c r="F8" s="2">
        <v>151427</v>
      </c>
      <c r="G8" s="3">
        <f>E8/F8/B8</f>
        <v>0.31715612143144883</v>
      </c>
    </row>
    <row r="9" spans="1:7" ht="28.8" x14ac:dyDescent="0.3">
      <c r="A9" s="3" t="s">
        <v>9</v>
      </c>
      <c r="B9" s="3">
        <v>12</v>
      </c>
      <c r="C9" s="3"/>
      <c r="D9" s="2">
        <v>8000</v>
      </c>
      <c r="E9" s="2">
        <f t="shared" si="0"/>
        <v>96000</v>
      </c>
      <c r="F9" s="2">
        <v>151427</v>
      </c>
      <c r="G9" s="3">
        <f>E9/F9/B9</f>
        <v>5.283073692274165E-2</v>
      </c>
    </row>
    <row r="10" spans="1:7" x14ac:dyDescent="0.3">
      <c r="A10" s="3" t="s">
        <v>4</v>
      </c>
      <c r="B10" s="3">
        <v>12</v>
      </c>
      <c r="C10" s="3"/>
      <c r="D10" s="2">
        <v>5000</v>
      </c>
      <c r="E10" s="2">
        <f t="shared" si="0"/>
        <v>60000</v>
      </c>
      <c r="F10" s="2">
        <v>151427</v>
      </c>
      <c r="G10" s="3">
        <f>E10/F10/B10</f>
        <v>3.3019210576713531E-2</v>
      </c>
    </row>
    <row r="11" spans="1:7" x14ac:dyDescent="0.3">
      <c r="A11" s="3" t="s">
        <v>5</v>
      </c>
      <c r="B11" s="3">
        <v>12</v>
      </c>
      <c r="C11" s="3"/>
      <c r="D11" s="2">
        <v>3000</v>
      </c>
      <c r="E11" s="2">
        <f t="shared" si="0"/>
        <v>36000</v>
      </c>
      <c r="F11" s="2">
        <v>151427</v>
      </c>
      <c r="G11" s="3">
        <f>E11/F11/B11</f>
        <v>1.9811526346028119E-2</v>
      </c>
    </row>
    <row r="12" spans="1:7" ht="28.8" x14ac:dyDescent="0.3">
      <c r="A12" s="3" t="s">
        <v>7</v>
      </c>
      <c r="B12" s="3">
        <v>12</v>
      </c>
      <c r="C12" s="3"/>
      <c r="D12" s="2">
        <v>45000</v>
      </c>
      <c r="E12" s="2">
        <f t="shared" si="0"/>
        <v>540000</v>
      </c>
      <c r="F12" s="2">
        <v>151427</v>
      </c>
      <c r="G12" s="3">
        <f>E12/F12/B12</f>
        <v>0.29717289519042178</v>
      </c>
    </row>
    <row r="13" spans="1:7" ht="28.8" x14ac:dyDescent="0.3">
      <c r="A13" s="3" t="s">
        <v>8</v>
      </c>
      <c r="B13" s="3">
        <v>12</v>
      </c>
      <c r="C13" s="3"/>
      <c r="D13" s="2">
        <v>10000</v>
      </c>
      <c r="E13" s="2">
        <f t="shared" si="0"/>
        <v>120000</v>
      </c>
      <c r="F13" s="2">
        <v>151427</v>
      </c>
      <c r="G13" s="3">
        <f>E13/F13/B13</f>
        <v>6.6038421153427063E-2</v>
      </c>
    </row>
    <row r="14" spans="1:7" ht="28.8" x14ac:dyDescent="0.3">
      <c r="A14" s="3" t="s">
        <v>10</v>
      </c>
      <c r="B14" s="3">
        <v>12</v>
      </c>
      <c r="C14" s="3"/>
      <c r="D14" s="2">
        <v>3000</v>
      </c>
      <c r="E14" s="2">
        <f t="shared" si="0"/>
        <v>36000</v>
      </c>
      <c r="F14" s="2">
        <v>151427</v>
      </c>
      <c r="G14" s="3">
        <f>E14/F14/B14</f>
        <v>1.9811526346028119E-2</v>
      </c>
    </row>
    <row r="15" spans="1:7" x14ac:dyDescent="0.3">
      <c r="A15" s="3" t="s">
        <v>11</v>
      </c>
      <c r="B15" s="3">
        <v>12</v>
      </c>
      <c r="C15" s="3"/>
      <c r="D15" s="2">
        <v>24000</v>
      </c>
      <c r="E15" s="2">
        <f t="shared" si="0"/>
        <v>288000</v>
      </c>
      <c r="F15" s="2">
        <v>151427</v>
      </c>
      <c r="G15" s="3">
        <f>E15/F15/B15</f>
        <v>0.15849221076822495</v>
      </c>
    </row>
    <row r="16" spans="1:7" x14ac:dyDescent="0.3">
      <c r="A16" s="3" t="s">
        <v>12</v>
      </c>
      <c r="B16" s="3">
        <v>12</v>
      </c>
      <c r="C16" s="3"/>
      <c r="D16" s="2">
        <v>2000</v>
      </c>
      <c r="E16" s="2">
        <f t="shared" si="0"/>
        <v>24000</v>
      </c>
      <c r="F16" s="2">
        <v>151427</v>
      </c>
      <c r="G16" s="3">
        <f>E16/F16/B16</f>
        <v>1.3207684230685413E-2</v>
      </c>
    </row>
    <row r="17" spans="1:7" ht="29.4" thickBot="1" x14ac:dyDescent="0.35">
      <c r="A17" s="4" t="s">
        <v>15</v>
      </c>
      <c r="B17" s="4">
        <v>12</v>
      </c>
      <c r="C17" s="4"/>
      <c r="D17" s="5">
        <v>2000</v>
      </c>
      <c r="E17" s="5">
        <f t="shared" si="0"/>
        <v>24000</v>
      </c>
      <c r="F17" s="5">
        <v>151427</v>
      </c>
      <c r="G17" s="4">
        <f>E17/F17/B17</f>
        <v>1.3207684230685413E-2</v>
      </c>
    </row>
    <row r="18" spans="1:7" ht="29.4" thickBot="1" x14ac:dyDescent="0.35">
      <c r="A18" s="8" t="s">
        <v>18</v>
      </c>
      <c r="B18" s="9"/>
      <c r="C18" s="12"/>
      <c r="D18" s="18">
        <f>SUM(D6:D17)</f>
        <v>224026</v>
      </c>
      <c r="E18" s="15">
        <f>SUM(E6:E17)</f>
        <v>2688312</v>
      </c>
      <c r="F18" s="10"/>
      <c r="G18" s="11">
        <f>SUM(G6:G17)</f>
        <v>1.4794323337317652</v>
      </c>
    </row>
    <row r="19" spans="1:7" ht="28.8" x14ac:dyDescent="0.3">
      <c r="A19" s="6" t="s">
        <v>19</v>
      </c>
      <c r="B19" s="6">
        <v>12</v>
      </c>
      <c r="C19" s="13">
        <v>0.1</v>
      </c>
      <c r="D19" s="19">
        <f>E19/12</f>
        <v>22402.600000000002</v>
      </c>
      <c r="E19" s="16">
        <f>E18*C19</f>
        <v>268831.2</v>
      </c>
      <c r="F19" s="7">
        <v>151427</v>
      </c>
      <c r="G19" s="6">
        <f>E19/F19/B19</f>
        <v>0.14794323337317652</v>
      </c>
    </row>
    <row r="20" spans="1:7" ht="15" thickBot="1" x14ac:dyDescent="0.35">
      <c r="A20" s="3" t="s">
        <v>14</v>
      </c>
      <c r="B20" s="3">
        <v>12</v>
      </c>
      <c r="C20" s="14">
        <v>7.0000000000000007E-2</v>
      </c>
      <c r="D20" s="20">
        <f>E20/12</f>
        <v>17250.002000000004</v>
      </c>
      <c r="E20" s="17">
        <f>(E18+E19)*C20</f>
        <v>207000.02400000003</v>
      </c>
      <c r="F20" s="2">
        <v>151427</v>
      </c>
      <c r="G20" s="3">
        <f>E20/F20/B20</f>
        <v>0.11391628969734592</v>
      </c>
    </row>
  </sheetData>
  <mergeCells count="1">
    <mergeCell ref="A2:E2"/>
  </mergeCells>
  <pageMargins left="0.23622047244094491" right="0.23622047244094491" top="0.74803149606299213" bottom="0.19685039370078741" header="0.31496062992125984" footer="0.31496062992125984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2020-08-09T13:51:17Z</dcterms:modified>
</cp:coreProperties>
</file>